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4150" windowHeight="12435"/>
  </bookViews>
  <sheets>
    <sheet name="Cotisation" sheetId="1" r:id="rId1"/>
    <sheet name="données" sheetId="2" state="hidden" r:id="rId2"/>
  </sheets>
  <calcPr calcId="145621"/>
</workbook>
</file>

<file path=xl/calcChain.xml><?xml version="1.0" encoding="utf-8"?>
<calcChain xmlns="http://schemas.openxmlformats.org/spreadsheetml/2006/main">
  <c r="K29" i="1" l="1"/>
  <c r="G12" i="1" l="1"/>
  <c r="D8" i="2" l="1"/>
  <c r="D9" i="2" l="1"/>
  <c r="D10" i="2"/>
  <c r="G13" i="1" l="1"/>
</calcChain>
</file>

<file path=xl/sharedStrings.xml><?xml version="1.0" encoding="utf-8"?>
<sst xmlns="http://schemas.openxmlformats.org/spreadsheetml/2006/main" count="26" uniqueCount="25">
  <si>
    <t>Général</t>
  </si>
  <si>
    <t>Monaco</t>
  </si>
  <si>
    <t>valeur hypothétique du PASS 2018</t>
  </si>
  <si>
    <t>Plancher</t>
  </si>
  <si>
    <t>Plafond</t>
  </si>
  <si>
    <t>cotisation obligatoire</t>
  </si>
  <si>
    <t>surcomplémentaire obligatoire</t>
  </si>
  <si>
    <t>Conjoint RC</t>
  </si>
  <si>
    <t>Enfant RC</t>
  </si>
  <si>
    <t>Ascendant RC</t>
  </si>
  <si>
    <t>Conjoint RB</t>
  </si>
  <si>
    <t>Enfant RB</t>
  </si>
  <si>
    <t>Ascendant RB</t>
  </si>
  <si>
    <t>Alsace-Moselle</t>
  </si>
  <si>
    <t>Régime de Sécurité sociale</t>
  </si>
  <si>
    <r>
      <rPr>
        <b/>
        <sz val="20"/>
        <color rgb="FFFFFF00"/>
        <rFont val="Tahoma"/>
        <family val="2"/>
      </rPr>
      <t>Conjoint</t>
    </r>
    <r>
      <rPr>
        <sz val="20"/>
        <color indexed="9"/>
        <rFont val="Tahoma"/>
        <family val="2"/>
      </rPr>
      <t xml:space="preserve"> (</t>
    </r>
    <r>
      <rPr>
        <sz val="20"/>
        <color rgb="FF00B0F0"/>
        <rFont val="Tahoma"/>
        <family val="2"/>
      </rPr>
      <t>assurance facultative</t>
    </r>
    <r>
      <rPr>
        <sz val="20"/>
        <color indexed="9"/>
        <rFont val="Tahoma"/>
        <family val="2"/>
      </rPr>
      <t>).                                                                                                                Si vous souhaitez assurer votre conjoint, saisissez "1"</t>
    </r>
  </si>
  <si>
    <r>
      <rPr>
        <b/>
        <sz val="20"/>
        <color rgb="FFFFFF00"/>
        <rFont val="Tahoma"/>
        <family val="2"/>
      </rPr>
      <t>Enfant(s)</t>
    </r>
    <r>
      <rPr>
        <sz val="20"/>
        <color indexed="9"/>
        <rFont val="Tahoma"/>
        <family val="2"/>
      </rPr>
      <t xml:space="preserve">  </t>
    </r>
    <r>
      <rPr>
        <sz val="20"/>
        <color rgb="FF00B0F0"/>
        <rFont val="Tahoma"/>
        <family val="2"/>
      </rPr>
      <t>(désormais, assurance facultative</t>
    </r>
    <r>
      <rPr>
        <sz val="20"/>
        <color indexed="9"/>
        <rFont val="Tahoma"/>
        <family val="2"/>
      </rPr>
      <t xml:space="preserve">).                                                                                           Saisissez le nombre d'enfants que vous souhaitez assurer . </t>
    </r>
  </si>
  <si>
    <r>
      <rPr>
        <b/>
        <sz val="20"/>
        <color rgb="FFFFFF00"/>
        <rFont val="Tahoma"/>
        <family val="2"/>
      </rPr>
      <t>Ascendant(s)</t>
    </r>
    <r>
      <rPr>
        <sz val="20"/>
        <color indexed="9"/>
        <rFont val="Tahoma"/>
        <family val="2"/>
      </rPr>
      <t xml:space="preserve">  Saisissez le nombre d'ascendants que vous souhaitez assurer </t>
    </r>
  </si>
  <si>
    <t>Quotité (en %)= temps de travail, si partiel, à saisir(exemple saisir 80 pour 80%).</t>
  </si>
  <si>
    <r>
      <rPr>
        <b/>
        <sz val="20"/>
        <color rgb="FFFFFF00"/>
        <rFont val="Tahoma"/>
        <family val="2"/>
      </rPr>
      <t>Salaire 12 mois base temps plein</t>
    </r>
    <r>
      <rPr>
        <sz val="20"/>
        <color indexed="9"/>
        <rFont val="Tahoma"/>
        <family val="2"/>
      </rPr>
      <t xml:space="preserve"> = montant de la première ligne du bulletin de salaire (</t>
    </r>
    <r>
      <rPr>
        <sz val="20"/>
        <color rgb="FF00B0F0"/>
        <rFont val="Tahoma"/>
        <family val="2"/>
      </rPr>
      <t>donc brut</t>
    </r>
    <r>
      <rPr>
        <sz val="20"/>
        <color indexed="9"/>
        <rFont val="Tahoma"/>
        <family val="2"/>
      </rPr>
      <t>)  X 12 (</t>
    </r>
    <r>
      <rPr>
        <sz val="20"/>
        <color rgb="FF00B0F0"/>
        <rFont val="Tahoma"/>
        <family val="2"/>
      </rPr>
      <t>le 13ème mois est désormais exclu de l'assiette de calcul</t>
    </r>
    <r>
      <rPr>
        <sz val="20"/>
        <color indexed="9"/>
        <rFont val="Tahoma"/>
        <family val="2"/>
      </rPr>
      <t>),</t>
    </r>
  </si>
  <si>
    <t>Ci-dessous, extraits de l'accord pour une meilleure compréhension</t>
  </si>
  <si>
    <r>
      <rPr>
        <b/>
        <sz val="20"/>
        <color rgb="FFFFFF00"/>
        <rFont val="Tahoma"/>
        <family val="2"/>
      </rPr>
      <t>Cotisation</t>
    </r>
    <r>
      <rPr>
        <sz val="20"/>
        <color indexed="9"/>
        <rFont val="Tahoma"/>
        <family val="2"/>
      </rPr>
      <t xml:space="preserve"> </t>
    </r>
    <r>
      <rPr>
        <b/>
        <sz val="20"/>
        <color rgb="FFFFFF00"/>
        <rFont val="Tahoma"/>
        <family val="2"/>
      </rPr>
      <t>annuelle</t>
    </r>
    <r>
      <rPr>
        <sz val="20"/>
        <color indexed="9"/>
        <rFont val="Tahoma"/>
        <family val="2"/>
      </rPr>
      <t xml:space="preserve">  (</t>
    </r>
    <r>
      <rPr>
        <sz val="20"/>
        <color rgb="FF00B0F0"/>
        <rFont val="Tahoma"/>
        <family val="2"/>
      </rPr>
      <t xml:space="preserve"> </t>
    </r>
    <r>
      <rPr>
        <b/>
        <sz val="20"/>
        <color rgb="FF04EC41"/>
        <rFont val="Tahoma"/>
        <family val="2"/>
      </rPr>
      <t>part employeur déduite</t>
    </r>
    <r>
      <rPr>
        <sz val="20"/>
        <color indexed="9"/>
        <rFont val="Tahoma"/>
        <family val="2"/>
      </rPr>
      <t>).</t>
    </r>
  </si>
  <si>
    <r>
      <rPr>
        <b/>
        <sz val="20"/>
        <color rgb="FFFFFF00"/>
        <rFont val="Tahoma"/>
        <family val="2"/>
      </rPr>
      <t>Cotisation mensuelle</t>
    </r>
    <r>
      <rPr>
        <sz val="20"/>
        <color indexed="9"/>
        <rFont val="Tahoma"/>
        <family val="2"/>
      </rPr>
      <t xml:space="preserve">  (</t>
    </r>
    <r>
      <rPr>
        <sz val="20"/>
        <color indexed="9"/>
        <rFont val="Tahoma"/>
        <family val="2"/>
      </rPr>
      <t xml:space="preserve"> </t>
    </r>
    <r>
      <rPr>
        <b/>
        <sz val="20"/>
        <color rgb="FF04EC41"/>
        <rFont val="Tahoma"/>
        <family val="2"/>
      </rPr>
      <t>part employeur déduite</t>
    </r>
    <r>
      <rPr>
        <sz val="20"/>
        <color indexed="9"/>
        <rFont val="Tahoma"/>
        <family val="2"/>
      </rPr>
      <t>).</t>
    </r>
  </si>
  <si>
    <r>
      <rPr>
        <b/>
        <sz val="26"/>
        <color rgb="FF00B0F0"/>
        <rFont val="Tahoma"/>
        <family val="2"/>
      </rPr>
      <t>Calculez votre prochaine cotisation Santé*</t>
    </r>
    <r>
      <rPr>
        <b/>
        <sz val="22"/>
        <color rgb="FF00B0F0"/>
        <rFont val="Tahoma"/>
        <family val="2"/>
      </rPr>
      <t xml:space="preserve">  </t>
    </r>
    <r>
      <rPr>
        <sz val="20"/>
        <color theme="0"/>
        <rFont val="Tahoma"/>
        <family val="2"/>
      </rPr>
      <t xml:space="preserve">                                                                   </t>
    </r>
    <r>
      <rPr>
        <sz val="16"/>
        <color theme="0"/>
        <rFont val="Tahoma"/>
        <family val="2"/>
      </rPr>
      <t xml:space="preserve"> (sur la base du PSS-plafond sécurité sociale-actuel, modifié chaque premier janvier, et qui devrait être connu au moment de l'adhésion fin 2017)</t>
    </r>
  </si>
  <si>
    <r>
      <t>*</t>
    </r>
    <r>
      <rPr>
        <sz val="14"/>
        <rFont val="Tahoma"/>
        <family val="2"/>
      </rPr>
      <t>Ce simulateur a été élaboré par le Cabinet "Actuarielles" qui a participé aux séances de négociation aux côtés des Organisations Syndicales.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</si>
</sst>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0.000%"/>
    <numFmt numFmtId="166" formatCode="_-* #,##0.00\ [$€-40C]_-;\-* #,##0.00\ [$€-40C]_-;_-* &quot;-&quot;??\ [$€-40C]_-;_-@_-"/>
    <numFmt numFmtId="167" formatCode="#,##0.0\ &quot;€&quot;"/>
    <numFmt numFmtId="168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20"/>
      <name val="Tahoma"/>
      <family val="2"/>
    </font>
    <font>
      <b/>
      <sz val="20"/>
      <name val="Tahoma"/>
      <family val="2"/>
    </font>
    <font>
      <sz val="20"/>
      <color indexed="9"/>
      <name val="Tahoma"/>
      <family val="2"/>
    </font>
    <font>
      <sz val="20"/>
      <color rgb="FF00B0F0"/>
      <name val="Tahoma"/>
      <family val="2"/>
    </font>
    <font>
      <b/>
      <sz val="20"/>
      <color rgb="FFFFFF00"/>
      <name val="Tahoma"/>
      <family val="2"/>
    </font>
    <font>
      <b/>
      <sz val="20"/>
      <color rgb="FF0070C0"/>
      <name val="Tahoma"/>
      <family val="2"/>
    </font>
    <font>
      <sz val="20"/>
      <color theme="0"/>
      <name val="Tahoma"/>
      <family val="2"/>
    </font>
    <font>
      <sz val="16"/>
      <color theme="0"/>
      <name val="Tahoma"/>
      <family val="2"/>
    </font>
    <font>
      <b/>
      <sz val="22"/>
      <color rgb="FF00B0F0"/>
      <name val="Tahoma"/>
      <family val="2"/>
    </font>
    <font>
      <b/>
      <sz val="26"/>
      <color rgb="FF00B0F0"/>
      <name val="Tahoma"/>
      <family val="2"/>
    </font>
    <font>
      <b/>
      <sz val="20"/>
      <color rgb="FF04EC41"/>
      <name val="Tahoma"/>
      <family val="2"/>
    </font>
    <font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center"/>
    </xf>
    <xf numFmtId="165" fontId="0" fillId="0" borderId="0" xfId="0" applyNumberFormat="1"/>
    <xf numFmtId="164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164" fontId="5" fillId="3" borderId="1" xfId="1" applyNumberFormat="1" applyFont="1" applyFill="1" applyBorder="1" applyAlignment="1" applyProtection="1">
      <alignment horizontal="center" vertical="center"/>
      <protection locked="0"/>
    </xf>
    <xf numFmtId="9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1" xfId="1" applyNumberFormat="1" applyFont="1" applyFill="1" applyBorder="1" applyAlignment="1" applyProtection="1">
      <alignment horizontal="center" vertical="center"/>
      <protection locked="0"/>
    </xf>
    <xf numFmtId="168" fontId="5" fillId="3" borderId="1" xfId="1" applyNumberFormat="1" applyFont="1" applyFill="1" applyBorder="1" applyAlignment="1" applyProtection="1">
      <alignment horizontal="center" vertical="center"/>
      <protection locked="0"/>
    </xf>
    <xf numFmtId="167" fontId="5" fillId="3" borderId="1" xfId="1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left" vertical="center" wrapText="1"/>
    </xf>
    <xf numFmtId="0" fontId="6" fillId="4" borderId="1" xfId="3" applyFont="1" applyFill="1" applyBorder="1" applyAlignment="1">
      <alignment horizontal="left" vertical="center"/>
    </xf>
    <xf numFmtId="0" fontId="10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9" fillId="5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">
    <cellStyle name="Monétaire" xfId="1" builtinId="4"/>
    <cellStyle name="Normal" xfId="0" builtinId="0"/>
    <cellStyle name="Normal_Tarification pour Synthèse" xfId="3"/>
    <cellStyle name="Pourcentage" xfId="2" builtinId="5"/>
  </cellStyles>
  <dxfs count="0"/>
  <tableStyles count="0" defaultTableStyle="TableStyleMedium2" defaultPivotStyle="PivotStyleLight16"/>
  <colors>
    <mruColors>
      <color rgb="FF04EC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149679</xdr:colOff>
      <xdr:row>3</xdr:row>
      <xdr:rowOff>6803</xdr:rowOff>
    </xdr:from>
    <xdr:to>
      <xdr:col>18</xdr:col>
      <xdr:colOff>980814</xdr:colOff>
      <xdr:row>4</xdr:row>
      <xdr:rowOff>1015999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5429" y="959303"/>
          <a:ext cx="9768760" cy="1501321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217920</xdr:colOff>
      <xdr:row>11</xdr:row>
      <xdr:rowOff>0</xdr:rowOff>
    </xdr:from>
    <xdr:to>
      <xdr:col>19</xdr:col>
      <xdr:colOff>129021</xdr:colOff>
      <xdr:row>12</xdr:row>
      <xdr:rowOff>324717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795" y="7397750"/>
          <a:ext cx="9864726" cy="880342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174625</xdr:colOff>
      <xdr:row>4</xdr:row>
      <xdr:rowOff>1158875</xdr:rowOff>
    </xdr:from>
    <xdr:to>
      <xdr:col>18</xdr:col>
      <xdr:colOff>1000125</xdr:colOff>
      <xdr:row>6</xdr:row>
      <xdr:rowOff>603250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0375" y="2603500"/>
          <a:ext cx="9763125" cy="1206500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206374</xdr:colOff>
      <xdr:row>7</xdr:row>
      <xdr:rowOff>31750</xdr:rowOff>
    </xdr:from>
    <xdr:to>
      <xdr:col>19</xdr:col>
      <xdr:colOff>0</xdr:colOff>
      <xdr:row>8</xdr:row>
      <xdr:rowOff>317500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573249" y="5032375"/>
          <a:ext cx="9747251" cy="1254125"/>
        </a:xfrm>
        <a:prstGeom prst="rect">
          <a:avLst/>
        </a:prstGeom>
        <a:ln w="25400">
          <a:solidFill>
            <a:srgbClr val="5B9BD5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1"/>
  <sheetViews>
    <sheetView showGridLines="0" tabSelected="1" zoomScale="60" zoomScaleNormal="60" workbookViewId="0">
      <selection activeCell="G21" sqref="G21"/>
    </sheetView>
  </sheetViews>
  <sheetFormatPr baseColWidth="10" defaultRowHeight="25.5" x14ac:dyDescent="0.25"/>
  <cols>
    <col min="1" max="2" width="11.42578125" style="2"/>
    <col min="3" max="3" width="3" style="2" customWidth="1"/>
    <col min="4" max="4" width="1.42578125" style="2" customWidth="1"/>
    <col min="5" max="5" width="145" customWidth="1"/>
    <col min="6" max="6" width="5.42578125" customWidth="1"/>
    <col min="7" max="7" width="37.5703125" customWidth="1"/>
    <col min="8" max="8" width="19.7109375" style="2" bestFit="1" customWidth="1"/>
    <col min="9" max="17" width="11.42578125" style="2"/>
    <col min="18" max="18" width="11.42578125" style="2" customWidth="1"/>
    <col min="19" max="19" width="15.140625" style="2" customWidth="1"/>
    <col min="20" max="60" width="11.42578125" style="2"/>
  </cols>
  <sheetData>
    <row r="1" spans="2:19" s="2" customFormat="1" ht="87.75" customHeight="1" x14ac:dyDescent="0.25">
      <c r="E1" s="14" t="s">
        <v>23</v>
      </c>
    </row>
    <row r="2" spans="2:19" s="2" customFormat="1" ht="34.5" customHeight="1" x14ac:dyDescent="0.25">
      <c r="H2" s="16" t="s">
        <v>20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19" s="2" customFormat="1" x14ac:dyDescent="0.25"/>
    <row r="4" spans="2:19" ht="38.25" customHeight="1" x14ac:dyDescent="0.25">
      <c r="E4" s="12" t="s">
        <v>14</v>
      </c>
      <c r="F4" s="2"/>
      <c r="G4" s="7" t="s">
        <v>0</v>
      </c>
    </row>
    <row r="5" spans="2:19" ht="92.25" customHeight="1" x14ac:dyDescent="0.25">
      <c r="E5" s="12" t="s">
        <v>19</v>
      </c>
      <c r="F5" s="2"/>
      <c r="G5" s="10">
        <v>30000</v>
      </c>
    </row>
    <row r="6" spans="2:19" ht="45.75" customHeight="1" x14ac:dyDescent="0.25">
      <c r="E6" s="12" t="s">
        <v>18</v>
      </c>
      <c r="F6" s="2"/>
      <c r="G6" s="8">
        <v>1</v>
      </c>
      <c r="H6" s="4"/>
    </row>
    <row r="7" spans="2:19" ht="69" customHeight="1" x14ac:dyDescent="0.25">
      <c r="E7" s="12" t="s">
        <v>15</v>
      </c>
      <c r="F7" s="2"/>
      <c r="G7" s="9">
        <v>0</v>
      </c>
    </row>
    <row r="8" spans="2:19" ht="75.75" customHeight="1" x14ac:dyDescent="0.25">
      <c r="E8" s="12" t="s">
        <v>16</v>
      </c>
      <c r="F8" s="2"/>
      <c r="G8" s="9">
        <v>0</v>
      </c>
    </row>
    <row r="9" spans="2:19" ht="63" customHeight="1" x14ac:dyDescent="0.25">
      <c r="E9" s="12" t="s">
        <v>17</v>
      </c>
      <c r="F9" s="2"/>
      <c r="G9" s="9">
        <v>0</v>
      </c>
    </row>
    <row r="10" spans="2:19" s="2" customFormat="1" x14ac:dyDescent="0.25"/>
    <row r="11" spans="2:19" s="2" customFormat="1" x14ac:dyDescent="0.25"/>
    <row r="12" spans="2:19" ht="44.25" customHeight="1" x14ac:dyDescent="0.25">
      <c r="E12" s="13" t="s">
        <v>21</v>
      </c>
      <c r="F12" s="2"/>
      <c r="G12" s="11">
        <f>(IF(AND(G5*G6&gt;données!D9,G5*G6&lt;données!D10),G5*G6,IF(G5*G6&lt;données!D9,données!D9,IF(G5*G6&gt;données!D10,données!D10)))*(VLOOKUP(G4,données!C4:G6,5,0)+VLOOKUP(G4,données!C4:K6,6,0)))*50%+(VLOOKUP(G4,données!C4:K6,7,0)+VLOOKUP(G4,données!C4:G6,2,FALSE))*G7+IF(G8&gt;=2,2,G8)*(VLOOKUP(G4,données!C4:G6,3,FALSE)+VLOOKUP(G4,données!C4:K6,8,0))+IF(G9="",0,G9)*(VLOOKUP(G4,données!C4:G6,4,0)+VLOOKUP(G4,données!C4:K6,9,0))</f>
        <v>357.45</v>
      </c>
    </row>
    <row r="13" spans="2:19" ht="45.75" customHeight="1" x14ac:dyDescent="0.25">
      <c r="E13" s="13" t="s">
        <v>22</v>
      </c>
      <c r="F13" s="2"/>
      <c r="G13" s="11">
        <f>G12/12</f>
        <v>29.787499999999998</v>
      </c>
    </row>
    <row r="14" spans="2:19" s="2" customFormat="1" ht="48" customHeight="1" x14ac:dyDescent="0.25">
      <c r="E14" s="15" t="s">
        <v>24</v>
      </c>
    </row>
    <row r="15" spans="2:19" s="2" customFormat="1" x14ac:dyDescent="0.25">
      <c r="I15" s="6"/>
    </row>
    <row r="16" spans="2:19" s="2" customFormat="1" x14ac:dyDescent="0.25">
      <c r="B16" s="18"/>
      <c r="C16" s="18"/>
      <c r="D16" s="18"/>
      <c r="E16" s="18"/>
      <c r="F16" s="17"/>
      <c r="G16" s="19"/>
      <c r="H16" s="17"/>
      <c r="I16" s="17"/>
      <c r="J16" s="17"/>
      <c r="K16" s="17"/>
    </row>
    <row r="17" spans="7:11" s="2" customFormat="1" x14ac:dyDescent="0.25">
      <c r="G17" s="5"/>
    </row>
    <row r="18" spans="7:11" s="2" customFormat="1" x14ac:dyDescent="0.25"/>
    <row r="19" spans="7:11" s="2" customFormat="1" x14ac:dyDescent="0.25"/>
    <row r="20" spans="7:11" s="2" customFormat="1" x14ac:dyDescent="0.25"/>
    <row r="21" spans="7:11" s="2" customFormat="1" x14ac:dyDescent="0.25"/>
    <row r="22" spans="7:11" s="2" customFormat="1" x14ac:dyDescent="0.25"/>
    <row r="23" spans="7:11" s="2" customFormat="1" x14ac:dyDescent="0.25"/>
    <row r="24" spans="7:11" s="2" customFormat="1" x14ac:dyDescent="0.25"/>
    <row r="25" spans="7:11" s="2" customFormat="1" x14ac:dyDescent="0.25"/>
    <row r="26" spans="7:11" s="2" customFormat="1" x14ac:dyDescent="0.25"/>
    <row r="27" spans="7:11" s="2" customFormat="1" x14ac:dyDescent="0.25"/>
    <row r="28" spans="7:11" s="2" customFormat="1" x14ac:dyDescent="0.25"/>
    <row r="29" spans="7:11" s="2" customFormat="1" x14ac:dyDescent="0.25">
      <c r="K29" s="2">
        <f>H30</f>
        <v>0</v>
      </c>
    </row>
    <row r="30" spans="7:11" s="2" customFormat="1" x14ac:dyDescent="0.25"/>
    <row r="31" spans="7:11" s="2" customFormat="1" x14ac:dyDescent="0.25"/>
    <row r="32" spans="7:11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</sheetData>
  <sheetProtection password="CB9C" sheet="1" objects="1" scenarios="1"/>
  <protectedRanges>
    <protectedRange sqref="G4:G9" name="Plage1"/>
  </protectedRanges>
  <mergeCells count="2">
    <mergeCell ref="H2:S2"/>
    <mergeCell ref="B16:E16"/>
  </mergeCells>
  <dataValidations count="1">
    <dataValidation type="list" allowBlank="1" showInputMessage="1" showErrorMessage="1" sqref="G4">
      <formula1>"Général,Alsace-Moselle,Monaco"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0"/>
  <sheetViews>
    <sheetView topLeftCell="B1" workbookViewId="0">
      <selection activeCell="D8" sqref="D8"/>
    </sheetView>
  </sheetViews>
  <sheetFormatPr baseColWidth="10" defaultRowHeight="15" x14ac:dyDescent="0.25"/>
  <cols>
    <col min="3" max="3" width="33.5703125" bestFit="1" customWidth="1"/>
    <col min="4" max="4" width="12" bestFit="1" customWidth="1"/>
    <col min="5" max="5" width="16.42578125" customWidth="1"/>
    <col min="6" max="6" width="17.28515625" customWidth="1"/>
    <col min="7" max="7" width="19.5703125" bestFit="1" customWidth="1"/>
    <col min="8" max="8" width="28.85546875" bestFit="1" customWidth="1"/>
  </cols>
  <sheetData>
    <row r="2" spans="3:11" x14ac:dyDescent="0.25">
      <c r="C2" s="1"/>
      <c r="D2" s="1"/>
      <c r="E2" s="1"/>
      <c r="F2" s="1"/>
    </row>
    <row r="3" spans="3:11" x14ac:dyDescent="0.25">
      <c r="C3" s="1"/>
      <c r="D3" s="1" t="s">
        <v>10</v>
      </c>
      <c r="E3" s="1" t="s">
        <v>11</v>
      </c>
      <c r="F3" s="1" t="s">
        <v>12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3:11" x14ac:dyDescent="0.25">
      <c r="C4" s="1" t="s">
        <v>0</v>
      </c>
      <c r="D4" s="1">
        <v>783.24</v>
      </c>
      <c r="E4" s="1">
        <v>257.88</v>
      </c>
      <c r="F4" s="1">
        <v>1187.76</v>
      </c>
      <c r="G4" s="3">
        <v>2.256E-2</v>
      </c>
      <c r="H4" s="3">
        <v>1.2700000000000001E-3</v>
      </c>
      <c r="I4" s="1">
        <v>43.8</v>
      </c>
      <c r="J4" s="1">
        <v>14.52</v>
      </c>
      <c r="K4" s="1">
        <v>66.48</v>
      </c>
    </row>
    <row r="5" spans="3:11" x14ac:dyDescent="0.25">
      <c r="C5" s="1" t="s">
        <v>13</v>
      </c>
      <c r="D5" s="1">
        <v>509.64</v>
      </c>
      <c r="E5" s="1">
        <v>167.64</v>
      </c>
      <c r="F5" s="1">
        <v>772.08</v>
      </c>
      <c r="G5" s="3">
        <v>1.4670000000000001E-2</v>
      </c>
      <c r="H5" s="3">
        <v>8.1999999999999998E-4</v>
      </c>
      <c r="I5" s="1">
        <v>28.44</v>
      </c>
      <c r="J5" s="1">
        <v>9.36</v>
      </c>
      <c r="K5" s="1">
        <v>43.2</v>
      </c>
    </row>
    <row r="6" spans="3:11" x14ac:dyDescent="0.25">
      <c r="C6" s="1" t="s">
        <v>1</v>
      </c>
      <c r="D6" s="1">
        <v>744.12</v>
      </c>
      <c r="E6" s="1">
        <v>245.04</v>
      </c>
      <c r="F6" s="1">
        <v>1128.3599999999999</v>
      </c>
      <c r="G6" s="3">
        <v>2.1440000000000001E-2</v>
      </c>
      <c r="H6" s="3">
        <v>1.1999999999999999E-3</v>
      </c>
      <c r="I6" s="1">
        <v>41.64</v>
      </c>
      <c r="J6" s="1">
        <v>13.8</v>
      </c>
      <c r="K6" s="1">
        <v>63.12</v>
      </c>
    </row>
    <row r="7" spans="3:11" x14ac:dyDescent="0.25">
      <c r="C7" s="1"/>
      <c r="D7" s="1"/>
      <c r="E7" s="1"/>
      <c r="F7" s="1"/>
    </row>
    <row r="8" spans="3:11" x14ac:dyDescent="0.25">
      <c r="C8" s="1" t="s">
        <v>2</v>
      </c>
      <c r="D8" s="1">
        <f>((3269/3218-1)*100%+1)*3269*12</f>
        <v>39849.699192044747</v>
      </c>
      <c r="E8" s="1"/>
      <c r="F8" s="1"/>
    </row>
    <row r="9" spans="3:11" x14ac:dyDescent="0.25">
      <c r="C9" s="1" t="s">
        <v>3</v>
      </c>
      <c r="D9" s="1">
        <f>D8*0.58</f>
        <v>23112.825531385952</v>
      </c>
      <c r="E9" s="1"/>
      <c r="F9" s="1"/>
    </row>
    <row r="10" spans="3:11" x14ac:dyDescent="0.25">
      <c r="C10" s="1" t="s">
        <v>4</v>
      </c>
      <c r="D10">
        <f>D8*1.36</f>
        <v>54195.590901180862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Cotisation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 Actuarielles</dc:creator>
  <cp:lastModifiedBy>MUNOZ Francis (LCL)</cp:lastModifiedBy>
  <dcterms:created xsi:type="dcterms:W3CDTF">2017-06-21T13:50:47Z</dcterms:created>
  <dcterms:modified xsi:type="dcterms:W3CDTF">2017-10-09T14:54:42Z</dcterms:modified>
</cp:coreProperties>
</file>